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калькуляция" sheetId="9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9"/>
  <c r="J10" l="1"/>
  <c r="G42" l="1"/>
  <c r="G10"/>
  <c r="D43" l="1"/>
  <c r="D44"/>
  <c r="D45"/>
  <c r="D46"/>
  <c r="D42"/>
  <c r="D23"/>
  <c r="D24"/>
  <c r="D25"/>
  <c r="D26"/>
  <c r="D27"/>
  <c r="D28"/>
  <c r="D29"/>
  <c r="D30"/>
  <c r="D31"/>
  <c r="D32"/>
  <c r="D33"/>
  <c r="D34"/>
  <c r="D35"/>
  <c r="D36"/>
  <c r="D37"/>
  <c r="D38"/>
  <c r="D39"/>
  <c r="D22"/>
  <c r="G22" l="1"/>
  <c r="H22" s="1"/>
  <c r="J22" s="1"/>
  <c r="H42"/>
  <c r="J42" s="1"/>
  <c r="G4" l="1"/>
  <c r="H4" s="1"/>
  <c r="J4" s="1"/>
</calcChain>
</file>

<file path=xl/sharedStrings.xml><?xml version="1.0" encoding="utf-8"?>
<sst xmlns="http://schemas.openxmlformats.org/spreadsheetml/2006/main" count="71" uniqueCount="62">
  <si>
    <t>Наименование оборудования</t>
  </si>
  <si>
    <t>Инвентарный номер</t>
  </si>
  <si>
    <t>Количество дней эксплуатации (период оказания услуги)</t>
  </si>
  <si>
    <t>Общая сумма по услуге</t>
  </si>
  <si>
    <t>ИТО (электронная судейско-информационная аппаратура)</t>
  </si>
  <si>
    <t>Радио-микрофонная система SENNHEISER EW 100 G4-835-S-A1 Evolution</t>
  </si>
  <si>
    <t>Микшерский пульт YAMAHA MG10XU</t>
  </si>
  <si>
    <t>Усилитель DSPPA PC-4200</t>
  </si>
  <si>
    <t>Акустическая система DSP 458 (4шт)</t>
  </si>
  <si>
    <t>ИТО (оборудование офиса и служб соревнования)</t>
  </si>
  <si>
    <t>Принтер лазерный OKI C532 Color</t>
  </si>
  <si>
    <t>Принтер лазерный НР LaserJet P1102s</t>
  </si>
  <si>
    <t>МФУ Kyocera Ecosys M2040dn</t>
  </si>
  <si>
    <t>Ноутбук НР 15-АС070UR</t>
  </si>
  <si>
    <t>Ламинатор Rayson LM-330iD</t>
  </si>
  <si>
    <t>Проектор Acer</t>
  </si>
  <si>
    <t>Экран</t>
  </si>
  <si>
    <t>Звуковой комплект Yamaha STAGEPAS 400</t>
  </si>
  <si>
    <t>Система радиомикрофона AKG WMS 40 Pro mini</t>
  </si>
  <si>
    <t>ИТО (автохронометраж)</t>
  </si>
  <si>
    <t>Стартовые часы для индикации стартовой информации №1</t>
  </si>
  <si>
    <t>Стартовые часы для индикации стартовой информации №2</t>
  </si>
  <si>
    <t>Стартовые часы для индикации стартовой информации №3</t>
  </si>
  <si>
    <t>Стартовая калитка TAG</t>
  </si>
  <si>
    <t>С_11010601917</t>
  </si>
  <si>
    <t>Компьютер с монитором Philips 273V7QJAB</t>
  </si>
  <si>
    <t>С_11010601929</t>
  </si>
  <si>
    <t>Монитор 27" Philips 273V7QJAB</t>
  </si>
  <si>
    <t>С_11010601930</t>
  </si>
  <si>
    <t>ПО Ski123 SIWIDATA (опция лыжные гонки)</t>
  </si>
  <si>
    <t>С_11010601932</t>
  </si>
  <si>
    <t>Станция считывания транспондеров SR-04 Sportel Timing</t>
  </si>
  <si>
    <t>С_11010601922</t>
  </si>
  <si>
    <t>С_11010601923</t>
  </si>
  <si>
    <t>С_11010601924</t>
  </si>
  <si>
    <t>С_11010601925</t>
  </si>
  <si>
    <t>С_11010601926</t>
  </si>
  <si>
    <t>С_11010601927</t>
  </si>
  <si>
    <t>Активный транспондер Chip3 Sportel Timing с неопреновым ремешком</t>
  </si>
  <si>
    <t>С_11010601925/1</t>
  </si>
  <si>
    <t>Тайминг-система автоматизированного  хронометража Alge</t>
  </si>
  <si>
    <t>Скоростная видеокамера, OPTIc3 ALGE-TIMING в комплекте с РС</t>
  </si>
  <si>
    <t>C_11010601918</t>
  </si>
  <si>
    <t>Программа для управления камерой видеофиниша</t>
  </si>
  <si>
    <t>Фронтальная камера идентификации на финише IDCam ALGE-TIMING</t>
  </si>
  <si>
    <t>C_11010601926</t>
  </si>
  <si>
    <t>ИТО (Система видеоконтроля для проведения соревнований)</t>
  </si>
  <si>
    <t>Камера видеоконтроля</t>
  </si>
  <si>
    <t>Устройство для записи видео</t>
  </si>
  <si>
    <t>Система видеонаблюдения, контроля</t>
  </si>
  <si>
    <t>Гл.бухгалтер</t>
  </si>
  <si>
    <t>C_11010601921</t>
  </si>
  <si>
    <t>C_11010601920</t>
  </si>
  <si>
    <t>C_11010601919</t>
  </si>
  <si>
    <t>Балансовая стоимость оборудования</t>
  </si>
  <si>
    <t xml:space="preserve">Кол-во человек </t>
  </si>
  <si>
    <t>Амортизация оборудования  в день (руб.)</t>
  </si>
  <si>
    <t xml:space="preserve">Заработная плата работников в день (руб.) </t>
  </si>
  <si>
    <t>ИТОГО стоимость использования оборудования в день (руб)</t>
  </si>
  <si>
    <t>Директор</t>
  </si>
  <si>
    <t>Начисления на з/п 30%  (руб.)</t>
  </si>
  <si>
    <r>
      <t xml:space="preserve">Стоимость использование технического оборудования в день для проведения 
</t>
    </r>
    <r>
      <rPr>
        <b/>
        <sz val="16"/>
        <color rgb="FFC00000"/>
        <rFont val="Times New Roman"/>
        <family val="1"/>
        <charset val="204"/>
      </rPr>
      <t>(</t>
    </r>
    <r>
      <rPr>
        <b/>
        <i/>
        <sz val="16"/>
        <color rgb="FFC00000"/>
        <rFont val="Times New Roman"/>
        <family val="1"/>
        <charset val="204"/>
      </rPr>
      <t>наименование мероприятия, вид спорта, сроки мероприятия, место проведения мероприятия)</t>
    </r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</si>
</sst>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(&quot;$&quot;* #,##0.00_);_(&quot;$&quot;* \(#,##0.00\);_(&quot;$&quot;* &quot;-&quot;??_);_(@_)"/>
    <numFmt numFmtId="165" formatCode="#,##0_ ;\-#,##0\ "/>
  </numFmts>
  <fonts count="8"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 indent="2"/>
    </xf>
    <xf numFmtId="1" fontId="2" fillId="0" borderId="1" xfId="0" applyNumberFormat="1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/>
    </xf>
    <xf numFmtId="1" fontId="4" fillId="0" borderId="1" xfId="2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3" fillId="2" borderId="1" xfId="0" applyFont="1" applyFill="1" applyBorder="1" applyAlignment="1">
      <alignment horizontal="left" vertical="center" wrapText="1" indent="1"/>
    </xf>
    <xf numFmtId="0" fontId="2" fillId="2" borderId="1" xfId="1" applyFont="1" applyFill="1" applyBorder="1" applyAlignment="1">
      <alignment horizontal="left" vertical="center" wrapText="1" indent="3"/>
    </xf>
    <xf numFmtId="1" fontId="4" fillId="0" borderId="1" xfId="1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 indent="3"/>
    </xf>
    <xf numFmtId="4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39" fontId="2" fillId="0" borderId="1" xfId="1" applyNumberFormat="1" applyFont="1" applyBorder="1"/>
    <xf numFmtId="165" fontId="2" fillId="0" borderId="1" xfId="0" applyNumberFormat="1" applyFont="1" applyBorder="1" applyAlignment="1">
      <alignment horizontal="center"/>
    </xf>
    <xf numFmtId="43" fontId="2" fillId="0" borderId="3" xfId="0" applyNumberFormat="1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  <xf numFmtId="39" fontId="2" fillId="0" borderId="3" xfId="1" applyNumberFormat="1" applyFont="1" applyBorder="1" applyAlignment="1">
      <alignment horizontal="center" vertical="center"/>
    </xf>
    <xf numFmtId="39" fontId="2" fillId="0" borderId="4" xfId="1" applyNumberFormat="1" applyFont="1" applyBorder="1" applyAlignment="1">
      <alignment horizontal="center" vertical="center"/>
    </xf>
    <xf numFmtId="39" fontId="2" fillId="0" borderId="5" xfId="1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view="pageBreakPreview" zoomScale="70" zoomScaleNormal="70" zoomScaleSheetLayoutView="70" workbookViewId="0">
      <selection sqref="A1:J1"/>
    </sheetView>
  </sheetViews>
  <sheetFormatPr defaultRowHeight="15.75"/>
  <cols>
    <col min="1" max="1" width="66.875" style="3" customWidth="1"/>
    <col min="2" max="6" width="15.5" style="3" customWidth="1"/>
    <col min="7" max="7" width="15.5" style="24" customWidth="1"/>
    <col min="8" max="10" width="15.5" style="3" customWidth="1"/>
    <col min="11" max="16384" width="9" style="3"/>
  </cols>
  <sheetData>
    <row r="1" spans="1:10" ht="58.5" customHeight="1">
      <c r="A1" s="40" t="s">
        <v>61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78.75">
      <c r="A2" s="1" t="s">
        <v>0</v>
      </c>
      <c r="B2" s="2" t="s">
        <v>1</v>
      </c>
      <c r="C2" s="2" t="s">
        <v>54</v>
      </c>
      <c r="D2" s="2" t="s">
        <v>56</v>
      </c>
      <c r="E2" s="2" t="s">
        <v>55</v>
      </c>
      <c r="F2" s="2" t="s">
        <v>57</v>
      </c>
      <c r="G2" s="2" t="s">
        <v>60</v>
      </c>
      <c r="H2" s="2" t="s">
        <v>58</v>
      </c>
      <c r="I2" s="2" t="s">
        <v>2</v>
      </c>
      <c r="J2" s="2" t="s">
        <v>3</v>
      </c>
    </row>
    <row r="3" spans="1:10">
      <c r="A3" s="4" t="s">
        <v>4</v>
      </c>
      <c r="B3" s="5"/>
      <c r="C3" s="5"/>
      <c r="D3" s="6"/>
      <c r="E3" s="6"/>
      <c r="F3" s="6"/>
      <c r="G3" s="7"/>
      <c r="H3" s="6"/>
      <c r="I3" s="8"/>
      <c r="J3" s="8"/>
    </row>
    <row r="4" spans="1:10" ht="31.5">
      <c r="A4" s="9" t="s">
        <v>5</v>
      </c>
      <c r="B4" s="10">
        <v>210124000002</v>
      </c>
      <c r="C4" s="25">
        <v>53058.16</v>
      </c>
      <c r="D4" s="25">
        <v>29.5</v>
      </c>
      <c r="E4" s="30">
        <v>1</v>
      </c>
      <c r="F4" s="33">
        <v>200</v>
      </c>
      <c r="G4" s="27">
        <f>F4*30.2%</f>
        <v>60.4</v>
      </c>
      <c r="H4" s="27">
        <f>SUM(D4:D7,F4,G4)</f>
        <v>490.5</v>
      </c>
      <c r="I4" s="36">
        <v>3</v>
      </c>
      <c r="J4" s="27">
        <f>H4*I4</f>
        <v>1471.5</v>
      </c>
    </row>
    <row r="5" spans="1:10">
      <c r="A5" s="9" t="s">
        <v>6</v>
      </c>
      <c r="B5" s="10">
        <v>210134000013</v>
      </c>
      <c r="C5" s="25">
        <v>16547.84</v>
      </c>
      <c r="D5" s="25">
        <v>9.1999999999999993</v>
      </c>
      <c r="E5" s="31"/>
      <c r="F5" s="34"/>
      <c r="G5" s="28"/>
      <c r="H5" s="28"/>
      <c r="I5" s="37"/>
      <c r="J5" s="28"/>
    </row>
    <row r="6" spans="1:10">
      <c r="A6" s="9" t="s">
        <v>7</v>
      </c>
      <c r="B6" s="12">
        <v>410134001269</v>
      </c>
      <c r="C6" s="25">
        <v>112000</v>
      </c>
      <c r="D6" s="25">
        <v>103.7</v>
      </c>
      <c r="E6" s="31"/>
      <c r="F6" s="34"/>
      <c r="G6" s="28"/>
      <c r="H6" s="28"/>
      <c r="I6" s="37"/>
      <c r="J6" s="28"/>
    </row>
    <row r="7" spans="1:10">
      <c r="A7" s="9" t="s">
        <v>8</v>
      </c>
      <c r="B7" s="12">
        <v>410134001270</v>
      </c>
      <c r="C7" s="25">
        <v>94800</v>
      </c>
      <c r="D7" s="25">
        <v>87.7</v>
      </c>
      <c r="E7" s="32"/>
      <c r="F7" s="35"/>
      <c r="G7" s="29"/>
      <c r="H7" s="29"/>
      <c r="I7" s="38"/>
      <c r="J7" s="29"/>
    </row>
    <row r="8" spans="1:10">
      <c r="A8" s="9"/>
      <c r="B8" s="5"/>
      <c r="C8" s="25"/>
      <c r="D8" s="25"/>
      <c r="E8" s="13"/>
      <c r="F8" s="25"/>
      <c r="G8" s="14"/>
      <c r="H8" s="11"/>
      <c r="I8" s="26"/>
      <c r="J8" s="11"/>
    </row>
    <row r="9" spans="1:10">
      <c r="A9" s="4" t="s">
        <v>9</v>
      </c>
      <c r="B9" s="5"/>
      <c r="C9" s="25"/>
      <c r="D9" s="25"/>
      <c r="E9" s="13"/>
      <c r="F9" s="25"/>
      <c r="G9" s="14"/>
      <c r="H9" s="11"/>
      <c r="I9" s="26"/>
      <c r="J9" s="11"/>
    </row>
    <row r="10" spans="1:10">
      <c r="A10" s="15" t="s">
        <v>10</v>
      </c>
      <c r="B10" s="10">
        <v>210134000007</v>
      </c>
      <c r="C10" s="25">
        <v>21800</v>
      </c>
      <c r="D10" s="25">
        <v>20.2</v>
      </c>
      <c r="E10" s="30">
        <v>1</v>
      </c>
      <c r="F10" s="33">
        <v>200</v>
      </c>
      <c r="G10" s="27">
        <f t="shared" ref="G10" si="0">F10*30.2%</f>
        <v>60.4</v>
      </c>
      <c r="H10" s="27">
        <f>SUM(D10:D19,F10,G10)</f>
        <v>529.19999999999993</v>
      </c>
      <c r="I10" s="36">
        <v>3</v>
      </c>
      <c r="J10" s="27">
        <f>H10*I10</f>
        <v>1587.6</v>
      </c>
    </row>
    <row r="11" spans="1:10">
      <c r="A11" s="15" t="s">
        <v>11</v>
      </c>
      <c r="B11" s="10">
        <v>410134001191</v>
      </c>
      <c r="C11" s="25">
        <v>10000</v>
      </c>
      <c r="D11" s="25">
        <v>9.3000000000000007</v>
      </c>
      <c r="E11" s="31"/>
      <c r="F11" s="34"/>
      <c r="G11" s="28"/>
      <c r="H11" s="28"/>
      <c r="I11" s="37"/>
      <c r="J11" s="28"/>
    </row>
    <row r="12" spans="1:10">
      <c r="A12" s="15" t="s">
        <v>12</v>
      </c>
      <c r="B12" s="10">
        <v>210134001039</v>
      </c>
      <c r="C12" s="25">
        <v>23287</v>
      </c>
      <c r="D12" s="25">
        <v>21.6</v>
      </c>
      <c r="E12" s="31"/>
      <c r="F12" s="34"/>
      <c r="G12" s="28"/>
      <c r="H12" s="28"/>
      <c r="I12" s="37"/>
      <c r="J12" s="28"/>
    </row>
    <row r="13" spans="1:10">
      <c r="A13" s="15" t="s">
        <v>13</v>
      </c>
      <c r="B13" s="10">
        <v>410134001197</v>
      </c>
      <c r="C13" s="25">
        <v>40238</v>
      </c>
      <c r="D13" s="25">
        <v>37.299999999999997</v>
      </c>
      <c r="E13" s="31"/>
      <c r="F13" s="34"/>
      <c r="G13" s="28"/>
      <c r="H13" s="28"/>
      <c r="I13" s="37"/>
      <c r="J13" s="28"/>
    </row>
    <row r="14" spans="1:10">
      <c r="A14" s="15" t="s">
        <v>13</v>
      </c>
      <c r="B14" s="10">
        <v>410134001196</v>
      </c>
      <c r="C14" s="25">
        <v>40238</v>
      </c>
      <c r="D14" s="25">
        <v>37.299999999999997</v>
      </c>
      <c r="E14" s="31"/>
      <c r="F14" s="34"/>
      <c r="G14" s="28"/>
      <c r="H14" s="28"/>
      <c r="I14" s="37"/>
      <c r="J14" s="28"/>
    </row>
    <row r="15" spans="1:10">
      <c r="A15" s="15" t="s">
        <v>14</v>
      </c>
      <c r="B15" s="10">
        <v>210134001119</v>
      </c>
      <c r="C15" s="25">
        <v>5880</v>
      </c>
      <c r="D15" s="25">
        <v>5.4</v>
      </c>
      <c r="E15" s="31"/>
      <c r="F15" s="34"/>
      <c r="G15" s="28"/>
      <c r="H15" s="28"/>
      <c r="I15" s="37"/>
      <c r="J15" s="28"/>
    </row>
    <row r="16" spans="1:10">
      <c r="A16" s="15" t="s">
        <v>15</v>
      </c>
      <c r="B16" s="10">
        <v>410134001231</v>
      </c>
      <c r="C16" s="25">
        <v>66257</v>
      </c>
      <c r="D16" s="25">
        <v>61.3</v>
      </c>
      <c r="E16" s="31"/>
      <c r="F16" s="34"/>
      <c r="G16" s="28"/>
      <c r="H16" s="28"/>
      <c r="I16" s="37"/>
      <c r="J16" s="28"/>
    </row>
    <row r="17" spans="1:10">
      <c r="A17" s="15" t="s">
        <v>16</v>
      </c>
      <c r="B17" s="10">
        <v>410134001232</v>
      </c>
      <c r="C17" s="25">
        <v>24500</v>
      </c>
      <c r="D17" s="25">
        <v>22.7</v>
      </c>
      <c r="E17" s="31"/>
      <c r="F17" s="34"/>
      <c r="G17" s="28"/>
      <c r="H17" s="28"/>
      <c r="I17" s="37"/>
      <c r="J17" s="28"/>
    </row>
    <row r="18" spans="1:10">
      <c r="A18" s="15" t="s">
        <v>17</v>
      </c>
      <c r="B18" s="10">
        <v>210134000005</v>
      </c>
      <c r="C18" s="25">
        <v>43900</v>
      </c>
      <c r="D18" s="25">
        <v>40.6</v>
      </c>
      <c r="E18" s="31"/>
      <c r="F18" s="34"/>
      <c r="G18" s="28"/>
      <c r="H18" s="28"/>
      <c r="I18" s="37"/>
      <c r="J18" s="28"/>
    </row>
    <row r="19" spans="1:10">
      <c r="A19" s="15" t="s">
        <v>18</v>
      </c>
      <c r="B19" s="10">
        <v>210134000006</v>
      </c>
      <c r="C19" s="25">
        <v>14100</v>
      </c>
      <c r="D19" s="25">
        <v>13.1</v>
      </c>
      <c r="E19" s="32"/>
      <c r="F19" s="35"/>
      <c r="G19" s="29"/>
      <c r="H19" s="29"/>
      <c r="I19" s="38"/>
      <c r="J19" s="29"/>
    </row>
    <row r="20" spans="1:10">
      <c r="A20" s="16"/>
      <c r="B20" s="5"/>
      <c r="C20" s="25"/>
      <c r="D20" s="25"/>
      <c r="E20" s="13"/>
      <c r="F20" s="25"/>
      <c r="G20" s="14"/>
      <c r="H20" s="11"/>
      <c r="I20" s="26"/>
      <c r="J20" s="11"/>
    </row>
    <row r="21" spans="1:10">
      <c r="A21" s="17" t="s">
        <v>19</v>
      </c>
      <c r="B21" s="5"/>
      <c r="C21" s="25"/>
      <c r="D21" s="25"/>
      <c r="E21" s="13"/>
      <c r="F21" s="25"/>
      <c r="G21" s="14"/>
      <c r="H21" s="11"/>
      <c r="I21" s="26"/>
      <c r="J21" s="11"/>
    </row>
    <row r="22" spans="1:10">
      <c r="A22" s="18" t="s">
        <v>20</v>
      </c>
      <c r="B22" s="19" t="s">
        <v>51</v>
      </c>
      <c r="C22" s="25">
        <v>157600</v>
      </c>
      <c r="D22" s="25">
        <f>C22/36/30</f>
        <v>145.92592592592592</v>
      </c>
      <c r="E22" s="30">
        <v>3</v>
      </c>
      <c r="F22" s="33">
        <v>600</v>
      </c>
      <c r="G22" s="27">
        <f t="shared" ref="G22" si="1">F22*30.2%</f>
        <v>181.2</v>
      </c>
      <c r="H22" s="27">
        <f>SUM(D22:D39,F22,G22)</f>
        <v>5955.167157407408</v>
      </c>
      <c r="I22" s="36">
        <v>3</v>
      </c>
      <c r="J22" s="27">
        <f>H22*I22</f>
        <v>17865.501472222226</v>
      </c>
    </row>
    <row r="23" spans="1:10">
      <c r="A23" s="18" t="s">
        <v>21</v>
      </c>
      <c r="B23" s="19" t="s">
        <v>52</v>
      </c>
      <c r="C23" s="25">
        <v>157600</v>
      </c>
      <c r="D23" s="25">
        <f t="shared" ref="D23:D39" si="2">C23/36/30</f>
        <v>145.92592592592592</v>
      </c>
      <c r="E23" s="31"/>
      <c r="F23" s="34"/>
      <c r="G23" s="28"/>
      <c r="H23" s="28"/>
      <c r="I23" s="37"/>
      <c r="J23" s="28"/>
    </row>
    <row r="24" spans="1:10">
      <c r="A24" s="18" t="s">
        <v>22</v>
      </c>
      <c r="B24" s="19" t="s">
        <v>53</v>
      </c>
      <c r="C24" s="25">
        <v>157600</v>
      </c>
      <c r="D24" s="25">
        <f t="shared" si="2"/>
        <v>145.92592592592592</v>
      </c>
      <c r="E24" s="31"/>
      <c r="F24" s="34"/>
      <c r="G24" s="28"/>
      <c r="H24" s="28"/>
      <c r="I24" s="37"/>
      <c r="J24" s="28"/>
    </row>
    <row r="25" spans="1:10">
      <c r="A25" s="18" t="s">
        <v>23</v>
      </c>
      <c r="B25" s="19" t="s">
        <v>24</v>
      </c>
      <c r="C25" s="25">
        <v>24000</v>
      </c>
      <c r="D25" s="25">
        <f t="shared" si="2"/>
        <v>22.222222222222221</v>
      </c>
      <c r="E25" s="31"/>
      <c r="F25" s="34"/>
      <c r="G25" s="28"/>
      <c r="H25" s="28"/>
      <c r="I25" s="37"/>
      <c r="J25" s="28"/>
    </row>
    <row r="26" spans="1:10">
      <c r="A26" s="18" t="s">
        <v>25</v>
      </c>
      <c r="B26" s="19" t="s">
        <v>26</v>
      </c>
      <c r="C26" s="25">
        <v>30118</v>
      </c>
      <c r="D26" s="25">
        <f t="shared" si="2"/>
        <v>27.887037037037036</v>
      </c>
      <c r="E26" s="31"/>
      <c r="F26" s="34"/>
      <c r="G26" s="28"/>
      <c r="H26" s="28"/>
      <c r="I26" s="37"/>
      <c r="J26" s="28"/>
    </row>
    <row r="27" spans="1:10">
      <c r="A27" s="18" t="s">
        <v>27</v>
      </c>
      <c r="B27" s="19" t="s">
        <v>28</v>
      </c>
      <c r="C27" s="25">
        <v>12000</v>
      </c>
      <c r="D27" s="25">
        <f t="shared" si="2"/>
        <v>11.111111111111111</v>
      </c>
      <c r="E27" s="31"/>
      <c r="F27" s="34"/>
      <c r="G27" s="28"/>
      <c r="H27" s="28"/>
      <c r="I27" s="37"/>
      <c r="J27" s="28"/>
    </row>
    <row r="28" spans="1:10">
      <c r="A28" s="18" t="s">
        <v>29</v>
      </c>
      <c r="B28" s="19" t="s">
        <v>30</v>
      </c>
      <c r="C28" s="25">
        <v>570940</v>
      </c>
      <c r="D28" s="25">
        <f t="shared" si="2"/>
        <v>528.64814814814815</v>
      </c>
      <c r="E28" s="31"/>
      <c r="F28" s="34"/>
      <c r="G28" s="28"/>
      <c r="H28" s="28"/>
      <c r="I28" s="37"/>
      <c r="J28" s="28"/>
    </row>
    <row r="29" spans="1:10">
      <c r="A29" s="18" t="s">
        <v>31</v>
      </c>
      <c r="B29" s="19" t="s">
        <v>32</v>
      </c>
      <c r="C29" s="25">
        <v>118900</v>
      </c>
      <c r="D29" s="25">
        <f t="shared" si="2"/>
        <v>110.0925925925926</v>
      </c>
      <c r="E29" s="31"/>
      <c r="F29" s="34"/>
      <c r="G29" s="28"/>
      <c r="H29" s="28"/>
      <c r="I29" s="37"/>
      <c r="J29" s="28"/>
    </row>
    <row r="30" spans="1:10">
      <c r="A30" s="18" t="s">
        <v>31</v>
      </c>
      <c r="B30" s="19" t="s">
        <v>33</v>
      </c>
      <c r="C30" s="25">
        <v>118900</v>
      </c>
      <c r="D30" s="25">
        <f t="shared" si="2"/>
        <v>110.0925925925926</v>
      </c>
      <c r="E30" s="31"/>
      <c r="F30" s="34"/>
      <c r="G30" s="28"/>
      <c r="H30" s="28"/>
      <c r="I30" s="37"/>
      <c r="J30" s="28"/>
    </row>
    <row r="31" spans="1:10">
      <c r="A31" s="18" t="s">
        <v>31</v>
      </c>
      <c r="B31" s="19" t="s">
        <v>34</v>
      </c>
      <c r="C31" s="25">
        <v>118900</v>
      </c>
      <c r="D31" s="25">
        <f t="shared" si="2"/>
        <v>110.0925925925926</v>
      </c>
      <c r="E31" s="31"/>
      <c r="F31" s="34"/>
      <c r="G31" s="28"/>
      <c r="H31" s="28"/>
      <c r="I31" s="37"/>
      <c r="J31" s="28"/>
    </row>
    <row r="32" spans="1:10">
      <c r="A32" s="18" t="s">
        <v>31</v>
      </c>
      <c r="B32" s="19" t="s">
        <v>35</v>
      </c>
      <c r="C32" s="25">
        <v>118900</v>
      </c>
      <c r="D32" s="25">
        <f t="shared" si="2"/>
        <v>110.0925925925926</v>
      </c>
      <c r="E32" s="31"/>
      <c r="F32" s="34"/>
      <c r="G32" s="28"/>
      <c r="H32" s="28"/>
      <c r="I32" s="37"/>
      <c r="J32" s="28"/>
    </row>
    <row r="33" spans="1:10">
      <c r="A33" s="18" t="s">
        <v>31</v>
      </c>
      <c r="B33" s="19" t="s">
        <v>36</v>
      </c>
      <c r="C33" s="25">
        <v>118900</v>
      </c>
      <c r="D33" s="25">
        <f t="shared" si="2"/>
        <v>110.0925925925926</v>
      </c>
      <c r="E33" s="31"/>
      <c r="F33" s="34"/>
      <c r="G33" s="28"/>
      <c r="H33" s="28"/>
      <c r="I33" s="37"/>
      <c r="J33" s="28"/>
    </row>
    <row r="34" spans="1:10">
      <c r="A34" s="18" t="s">
        <v>31</v>
      </c>
      <c r="B34" s="19" t="s">
        <v>37</v>
      </c>
      <c r="C34" s="25">
        <v>118900</v>
      </c>
      <c r="D34" s="25">
        <f t="shared" si="2"/>
        <v>110.0925925925926</v>
      </c>
      <c r="E34" s="31"/>
      <c r="F34" s="34"/>
      <c r="G34" s="28"/>
      <c r="H34" s="28"/>
      <c r="I34" s="37"/>
      <c r="J34" s="28"/>
    </row>
    <row r="35" spans="1:10" ht="31.5">
      <c r="A35" s="18" t="s">
        <v>38</v>
      </c>
      <c r="B35" s="20" t="s">
        <v>39</v>
      </c>
      <c r="C35" s="25">
        <v>3595</v>
      </c>
      <c r="D35" s="25">
        <f t="shared" si="2"/>
        <v>3.3287037037037037</v>
      </c>
      <c r="E35" s="31"/>
      <c r="F35" s="34"/>
      <c r="G35" s="28"/>
      <c r="H35" s="28"/>
      <c r="I35" s="37"/>
      <c r="J35" s="28"/>
    </row>
    <row r="36" spans="1:10">
      <c r="A36" s="21" t="s">
        <v>40</v>
      </c>
      <c r="B36" s="19">
        <v>410134001257</v>
      </c>
      <c r="C36" s="25">
        <v>1936611.53</v>
      </c>
      <c r="D36" s="25">
        <f t="shared" si="2"/>
        <v>1793.1588240740741</v>
      </c>
      <c r="E36" s="31"/>
      <c r="F36" s="34"/>
      <c r="G36" s="28"/>
      <c r="H36" s="28"/>
      <c r="I36" s="37"/>
      <c r="J36" s="28"/>
    </row>
    <row r="37" spans="1:10">
      <c r="A37" s="21" t="s">
        <v>41</v>
      </c>
      <c r="B37" s="20" t="s">
        <v>42</v>
      </c>
      <c r="C37" s="25">
        <v>1422600</v>
      </c>
      <c r="D37" s="25">
        <f t="shared" si="2"/>
        <v>1317.2222222222222</v>
      </c>
      <c r="E37" s="31"/>
      <c r="F37" s="34"/>
      <c r="G37" s="28"/>
      <c r="H37" s="28"/>
      <c r="I37" s="37"/>
      <c r="J37" s="28"/>
    </row>
    <row r="38" spans="1:10">
      <c r="A38" s="21" t="s">
        <v>43</v>
      </c>
      <c r="B38" s="20" t="s">
        <v>42</v>
      </c>
      <c r="C38" s="25">
        <v>77000</v>
      </c>
      <c r="D38" s="25">
        <f t="shared" si="2"/>
        <v>71.296296296296291</v>
      </c>
      <c r="E38" s="31"/>
      <c r="F38" s="34"/>
      <c r="G38" s="28"/>
      <c r="H38" s="28"/>
      <c r="I38" s="37"/>
      <c r="J38" s="28"/>
    </row>
    <row r="39" spans="1:10" ht="31.5">
      <c r="A39" s="21" t="s">
        <v>44</v>
      </c>
      <c r="B39" s="20" t="s">
        <v>45</v>
      </c>
      <c r="C39" s="25">
        <v>324820</v>
      </c>
      <c r="D39" s="25">
        <f t="shared" si="2"/>
        <v>300.75925925925924</v>
      </c>
      <c r="E39" s="32"/>
      <c r="F39" s="35"/>
      <c r="G39" s="29"/>
      <c r="H39" s="29"/>
      <c r="I39" s="38"/>
      <c r="J39" s="29"/>
    </row>
    <row r="40" spans="1:10">
      <c r="A40" s="9"/>
      <c r="B40" s="5"/>
      <c r="C40" s="25"/>
      <c r="D40" s="25"/>
      <c r="E40" s="13"/>
      <c r="F40" s="25"/>
      <c r="G40" s="14"/>
      <c r="H40" s="11"/>
      <c r="I40" s="26"/>
      <c r="J40" s="11"/>
    </row>
    <row r="41" spans="1:10">
      <c r="A41" s="4" t="s">
        <v>46</v>
      </c>
      <c r="B41" s="23"/>
      <c r="C41" s="25"/>
      <c r="D41" s="25"/>
      <c r="E41" s="13"/>
      <c r="F41" s="25"/>
      <c r="G41" s="14"/>
      <c r="H41" s="11"/>
      <c r="I41" s="26"/>
      <c r="J41" s="11"/>
    </row>
    <row r="42" spans="1:10">
      <c r="A42" s="18" t="s">
        <v>47</v>
      </c>
      <c r="B42" s="12">
        <v>410134001256</v>
      </c>
      <c r="C42" s="25">
        <v>32660.799999999999</v>
      </c>
      <c r="D42" s="25">
        <f>C42/36/30</f>
        <v>30.241481481481479</v>
      </c>
      <c r="E42" s="30">
        <v>2</v>
      </c>
      <c r="F42" s="33">
        <v>400</v>
      </c>
      <c r="G42" s="27">
        <f t="shared" ref="G42" si="3">F42*30.2%</f>
        <v>120.8</v>
      </c>
      <c r="H42" s="27">
        <f>SUM(D42:D46,F42,G42)</f>
        <v>5060.8959259259254</v>
      </c>
      <c r="I42" s="36">
        <v>3</v>
      </c>
      <c r="J42" s="27">
        <f>H42*I42</f>
        <v>15182.687777777777</v>
      </c>
    </row>
    <row r="43" spans="1:10">
      <c r="A43" s="18" t="s">
        <v>47</v>
      </c>
      <c r="B43" s="12">
        <v>410134001255</v>
      </c>
      <c r="C43" s="25">
        <v>32660.799999999999</v>
      </c>
      <c r="D43" s="25">
        <f t="shared" ref="D43:D46" si="4">C43/36/30</f>
        <v>30.241481481481479</v>
      </c>
      <c r="E43" s="31"/>
      <c r="F43" s="34"/>
      <c r="G43" s="28"/>
      <c r="H43" s="28"/>
      <c r="I43" s="37"/>
      <c r="J43" s="28"/>
    </row>
    <row r="44" spans="1:10">
      <c r="A44" s="18" t="s">
        <v>48</v>
      </c>
      <c r="B44" s="12">
        <v>410134001254</v>
      </c>
      <c r="C44" s="25">
        <v>48991</v>
      </c>
      <c r="D44" s="25">
        <f t="shared" si="4"/>
        <v>45.362037037037034</v>
      </c>
      <c r="E44" s="31"/>
      <c r="F44" s="34"/>
      <c r="G44" s="28"/>
      <c r="H44" s="28"/>
      <c r="I44" s="37"/>
      <c r="J44" s="28"/>
    </row>
    <row r="45" spans="1:10">
      <c r="A45" s="18" t="s">
        <v>48</v>
      </c>
      <c r="B45" s="12">
        <v>410134001253</v>
      </c>
      <c r="C45" s="25">
        <v>48991</v>
      </c>
      <c r="D45" s="25">
        <f t="shared" si="4"/>
        <v>45.362037037037034</v>
      </c>
      <c r="E45" s="31"/>
      <c r="F45" s="34"/>
      <c r="G45" s="28"/>
      <c r="H45" s="28"/>
      <c r="I45" s="37"/>
      <c r="J45" s="28"/>
    </row>
    <row r="46" spans="1:10">
      <c r="A46" s="18" t="s">
        <v>49</v>
      </c>
      <c r="B46" s="19">
        <v>410134001262</v>
      </c>
      <c r="C46" s="25">
        <v>4740000</v>
      </c>
      <c r="D46" s="25">
        <f t="shared" si="4"/>
        <v>4388.8888888888887</v>
      </c>
      <c r="E46" s="32"/>
      <c r="F46" s="35"/>
      <c r="G46" s="29"/>
      <c r="H46" s="29"/>
      <c r="I46" s="38"/>
      <c r="J46" s="29"/>
    </row>
    <row r="47" spans="1:10">
      <c r="A47" s="23"/>
      <c r="B47" s="23"/>
      <c r="C47" s="23"/>
      <c r="D47" s="22"/>
      <c r="E47" s="22"/>
      <c r="F47" s="22"/>
      <c r="G47" s="14"/>
      <c r="H47" s="6"/>
      <c r="I47" s="8"/>
      <c r="J47" s="8"/>
    </row>
    <row r="49" spans="1:1">
      <c r="A49" s="3" t="s">
        <v>59</v>
      </c>
    </row>
    <row r="52" spans="1:1">
      <c r="A52" s="3" t="s">
        <v>50</v>
      </c>
    </row>
  </sheetData>
  <mergeCells count="25">
    <mergeCell ref="E4:E7"/>
    <mergeCell ref="F4:F7"/>
    <mergeCell ref="G4:G7"/>
    <mergeCell ref="H4:H7"/>
    <mergeCell ref="F10:F19"/>
    <mergeCell ref="G10:G19"/>
    <mergeCell ref="H10:H19"/>
    <mergeCell ref="I10:I19"/>
    <mergeCell ref="J10:J19"/>
    <mergeCell ref="J42:J46"/>
    <mergeCell ref="A1:J1"/>
    <mergeCell ref="E42:E46"/>
    <mergeCell ref="F42:F46"/>
    <mergeCell ref="G42:G46"/>
    <mergeCell ref="H42:H46"/>
    <mergeCell ref="I42:I46"/>
    <mergeCell ref="E22:E39"/>
    <mergeCell ref="F22:F39"/>
    <mergeCell ref="G22:G39"/>
    <mergeCell ref="H22:H39"/>
    <mergeCell ref="I22:I39"/>
    <mergeCell ref="J22:J39"/>
    <mergeCell ref="I4:I7"/>
    <mergeCell ref="J4:J7"/>
    <mergeCell ref="E10:E19"/>
  </mergeCells>
  <pageMargins left="0.78740157480314965" right="0.39370078740157483" top="0.78740157480314965" bottom="0.78740157480314965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akutina_la</cp:lastModifiedBy>
  <cp:lastPrinted>2022-01-28T10:56:38Z</cp:lastPrinted>
  <dcterms:created xsi:type="dcterms:W3CDTF">2021-02-02T07:02:15Z</dcterms:created>
  <dcterms:modified xsi:type="dcterms:W3CDTF">2024-05-07T11:24:46Z</dcterms:modified>
</cp:coreProperties>
</file>